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tandrewsparishcouncil.sharepoint.com/sites/CouncilDocuments/Shared Documents/SAPC Staff/ES Admin/Budget/2025-26/"/>
    </mc:Choice>
  </mc:AlternateContent>
  <xr:revisionPtr revIDLastSave="0" documentId="8_{44B730BB-9B6C-4E8F-AAF8-83A622367C20}" xr6:coauthVersionLast="47" xr6:coauthVersionMax="47" xr10:uidLastSave="{00000000-0000-0000-0000-000000000000}"/>
  <bookViews>
    <workbookView xWindow="-108" yWindow="-108" windowWidth="23256" windowHeight="12456" xr2:uid="{59C09FF0-001A-4027-BADE-99C3B7C7322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37" i="1"/>
  <c r="C37" i="1"/>
  <c r="G35" i="1"/>
  <c r="G15" i="1"/>
  <c r="G10" i="1"/>
  <c r="D9" i="1"/>
  <c r="G9" i="1" s="1"/>
  <c r="G36" i="1" l="1"/>
  <c r="G37" i="1"/>
</calcChain>
</file>

<file path=xl/sharedStrings.xml><?xml version="1.0" encoding="utf-8"?>
<sst xmlns="http://schemas.openxmlformats.org/spreadsheetml/2006/main" count="45" uniqueCount="40">
  <si>
    <t>St Andrews Parish Council Income and Expenditure Forcast 2025/2026</t>
  </si>
  <si>
    <t>Summary Sheet</t>
  </si>
  <si>
    <t>EXPENDITURE</t>
  </si>
  <si>
    <t>2023/24</t>
  </si>
  <si>
    <t>2024/25</t>
  </si>
  <si>
    <t>2025/26</t>
  </si>
  <si>
    <t>Salaries &amp; Expenses</t>
  </si>
  <si>
    <t>Admin Salaries + Cllrs Allowances</t>
  </si>
  <si>
    <t>Administration</t>
  </si>
  <si>
    <t>Grounds Maintenance</t>
  </si>
  <si>
    <t>Lukes budget  + staff salaries</t>
  </si>
  <si>
    <t>Play Areas</t>
  </si>
  <si>
    <t>As Above</t>
  </si>
  <si>
    <t>Local Environment</t>
  </si>
  <si>
    <t>included in Grounds Maintenance?</t>
  </si>
  <si>
    <t>Village Events &amp; Grants</t>
  </si>
  <si>
    <t>Redhouse Community Centre</t>
  </si>
  <si>
    <t>Alex's budget + Salaries</t>
  </si>
  <si>
    <t>Depot</t>
  </si>
  <si>
    <t>Cost may change - not renegotiated</t>
  </si>
  <si>
    <t>Youth</t>
  </si>
  <si>
    <t>New Office</t>
  </si>
  <si>
    <t>Play Surface</t>
  </si>
  <si>
    <t>Elections</t>
  </si>
  <si>
    <t>Computer Screen</t>
  </si>
  <si>
    <t>INCOME</t>
  </si>
  <si>
    <t>Bank Interest</t>
  </si>
  <si>
    <t>Maintenance</t>
  </si>
  <si>
    <t>Bins at Tadpole village</t>
  </si>
  <si>
    <t>Miscellaneous Income</t>
  </si>
  <si>
    <t>Redhouse Budget</t>
  </si>
  <si>
    <t>Council Tax Support Grant</t>
  </si>
  <si>
    <t>Allow for ZERO</t>
  </si>
  <si>
    <t>Section 106 / CIL Monies</t>
  </si>
  <si>
    <t>Public Works Loan Board</t>
  </si>
  <si>
    <t xml:space="preserve">HMRC Grants </t>
  </si>
  <si>
    <t>Statutory Pay Refunds</t>
  </si>
  <si>
    <t>Precept Demanded</t>
  </si>
  <si>
    <t>is equal to 29.7% increase on last years budget</t>
  </si>
  <si>
    <t>This figure equates to a 20% rise on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</si>
</sst>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43" formatCode="_-* #,##0.00_-;\-* #,##0.00_-;_-* &quot;-&quot;??_-;_-@_-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theme="5" tint="-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43" fontId="4" fillId="0" borderId="0" xfId="1" applyFont="1" applyAlignment="1">
      <alignment horizontal="center"/>
    </xf>
    <xf numFmtId="164" fontId="5" fillId="0" borderId="0" xfId="1" applyNumberFormat="1" applyFont="1"/>
    <xf numFmtId="164" fontId="4" fillId="0" borderId="0" xfId="1" applyNumberFormat="1" applyFont="1"/>
    <xf numFmtId="164" fontId="0" fillId="0" borderId="0" xfId="1" applyNumberFormat="1" applyFont="1" applyAlignment="1">
      <alignment horizontal="center"/>
    </xf>
    <xf numFmtId="0" fontId="0" fillId="2" borderId="0" xfId="0" applyFill="1"/>
    <xf numFmtId="164" fontId="0" fillId="2" borderId="0" xfId="1" applyNumberFormat="1" applyFont="1" applyFill="1"/>
    <xf numFmtId="164" fontId="4" fillId="2" borderId="0" xfId="1" applyNumberFormat="1" applyFont="1" applyFill="1"/>
    <xf numFmtId="164" fontId="0" fillId="0" borderId="0" xfId="0" applyNumberFormat="1"/>
    <xf numFmtId="6" fontId="0" fillId="2" borderId="0" xfId="0" applyNumberFormat="1" applyFill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4E422-E6A2-477A-95AA-748EBE28B552}">
  <sheetPr>
    <pageSetUpPr fitToPage="1"/>
  </sheetPr>
  <dimension ref="B3:G42"/>
  <sheetViews>
    <sheetView tabSelected="1" workbookViewId="0">
      <selection activeCell="B40" sqref="B40"/>
    </sheetView>
  </sheetViews>
  <sheetFormatPr defaultColWidth="8.77734375" defaultRowHeight="14.4" x14ac:dyDescent="0.3"/>
  <cols>
    <col min="2" max="2" width="29.109375" customWidth="1"/>
    <col min="3" max="3" width="10.33203125" customWidth="1"/>
    <col min="4" max="4" width="12.44140625"/>
    <col min="5" max="5" width="29.6640625" customWidth="1"/>
    <col min="6" max="6" width="4.77734375" customWidth="1"/>
    <col min="7" max="7" width="12.44140625"/>
  </cols>
  <sheetData>
    <row r="3" spans="2:7" ht="23.4" x14ac:dyDescent="0.45">
      <c r="B3" s="12" t="s">
        <v>0</v>
      </c>
      <c r="C3" s="12"/>
      <c r="D3" s="12"/>
      <c r="E3" s="12"/>
      <c r="F3" s="12"/>
      <c r="G3" s="12"/>
    </row>
    <row r="5" spans="2:7" ht="21" x14ac:dyDescent="0.4">
      <c r="B5" s="13" t="s">
        <v>1</v>
      </c>
      <c r="C5" s="13"/>
      <c r="D5" s="13"/>
      <c r="E5" s="13"/>
      <c r="F5" s="13"/>
      <c r="G5" s="13"/>
    </row>
    <row r="7" spans="2:7" x14ac:dyDescent="0.3">
      <c r="B7" s="1" t="s">
        <v>2</v>
      </c>
      <c r="C7" s="1" t="s">
        <v>3</v>
      </c>
      <c r="D7" s="1" t="s">
        <v>4</v>
      </c>
      <c r="E7" s="1"/>
      <c r="F7" s="1"/>
      <c r="G7" s="1" t="s">
        <v>5</v>
      </c>
    </row>
    <row r="9" spans="2:7" x14ac:dyDescent="0.3">
      <c r="B9" t="s">
        <v>6</v>
      </c>
      <c r="C9" s="2">
        <v>110156</v>
      </c>
      <c r="D9" s="2">
        <f>123058+11800</f>
        <v>134858</v>
      </c>
      <c r="E9" s="2" t="s">
        <v>7</v>
      </c>
      <c r="F9" s="2"/>
      <c r="G9" s="2">
        <f>D9*10%+D9+11800</f>
        <v>160143.79999999999</v>
      </c>
    </row>
    <row r="10" spans="2:7" ht="15.6" x14ac:dyDescent="0.3">
      <c r="B10" t="s">
        <v>8</v>
      </c>
      <c r="C10" s="2">
        <v>11155</v>
      </c>
      <c r="D10" s="2">
        <v>17406</v>
      </c>
      <c r="E10" s="3"/>
      <c r="F10" s="2"/>
      <c r="G10" s="4">
        <f>M24</f>
        <v>0</v>
      </c>
    </row>
    <row r="11" spans="2:7" x14ac:dyDescent="0.3">
      <c r="B11" t="s">
        <v>9</v>
      </c>
      <c r="C11" s="2">
        <v>332155</v>
      </c>
      <c r="D11" s="2">
        <v>356255</v>
      </c>
      <c r="E11" s="2" t="s">
        <v>10</v>
      </c>
      <c r="F11" s="2"/>
      <c r="G11" s="2">
        <v>459986</v>
      </c>
    </row>
    <row r="12" spans="2:7" x14ac:dyDescent="0.3">
      <c r="B12" t="s">
        <v>11</v>
      </c>
      <c r="C12" s="2">
        <v>4450</v>
      </c>
      <c r="D12" s="2">
        <v>11140</v>
      </c>
      <c r="E12" s="2" t="s">
        <v>12</v>
      </c>
      <c r="F12" s="2"/>
      <c r="G12" s="2">
        <v>14935</v>
      </c>
    </row>
    <row r="13" spans="2:7" ht="15.6" x14ac:dyDescent="0.3">
      <c r="B13" t="s">
        <v>13</v>
      </c>
      <c r="C13" s="2">
        <v>1650</v>
      </c>
      <c r="D13" s="2">
        <v>1100</v>
      </c>
      <c r="E13" s="5" t="s">
        <v>14</v>
      </c>
      <c r="F13" s="2"/>
      <c r="G13" s="2"/>
    </row>
    <row r="14" spans="2:7" x14ac:dyDescent="0.3">
      <c r="B14" t="s">
        <v>15</v>
      </c>
      <c r="C14" s="2">
        <v>550</v>
      </c>
      <c r="D14" s="2">
        <v>555</v>
      </c>
      <c r="E14" s="2"/>
      <c r="F14" s="2"/>
      <c r="G14" s="2">
        <v>5000</v>
      </c>
    </row>
    <row r="15" spans="2:7" ht="15.6" x14ac:dyDescent="0.3">
      <c r="B15" t="s">
        <v>16</v>
      </c>
      <c r="C15" s="2">
        <v>86175</v>
      </c>
      <c r="D15" s="2">
        <v>105284</v>
      </c>
      <c r="E15" s="2" t="s">
        <v>17</v>
      </c>
      <c r="F15" s="2"/>
      <c r="G15" s="4">
        <f>SUM(M25:M39)</f>
        <v>0</v>
      </c>
    </row>
    <row r="16" spans="2:7" x14ac:dyDescent="0.3">
      <c r="B16" t="s">
        <v>18</v>
      </c>
      <c r="C16" s="2">
        <v>10000</v>
      </c>
      <c r="D16" s="2">
        <v>10450</v>
      </c>
      <c r="E16" s="2" t="s">
        <v>19</v>
      </c>
      <c r="F16" s="2"/>
      <c r="G16" s="2">
        <v>10600</v>
      </c>
    </row>
    <row r="17" spans="2:7" x14ac:dyDescent="0.3">
      <c r="B17" t="s">
        <v>20</v>
      </c>
      <c r="C17" s="2">
        <v>4000</v>
      </c>
      <c r="D17" s="2">
        <v>4350</v>
      </c>
      <c r="E17" s="2"/>
      <c r="F17" s="2"/>
      <c r="G17" s="2">
        <v>0</v>
      </c>
    </row>
    <row r="18" spans="2:7" x14ac:dyDescent="0.3">
      <c r="C18" s="2"/>
      <c r="D18" s="2"/>
      <c r="E18" s="2"/>
      <c r="F18" s="2"/>
      <c r="G18" s="2"/>
    </row>
    <row r="19" spans="2:7" x14ac:dyDescent="0.3">
      <c r="B19" t="s">
        <v>21</v>
      </c>
      <c r="C19" s="2">
        <v>0</v>
      </c>
      <c r="D19" s="2">
        <v>32867</v>
      </c>
      <c r="E19" s="2"/>
      <c r="F19" s="2"/>
      <c r="G19" s="2">
        <v>15000</v>
      </c>
    </row>
    <row r="20" spans="2:7" x14ac:dyDescent="0.3">
      <c r="B20" t="s">
        <v>22</v>
      </c>
      <c r="C20" s="2">
        <v>0</v>
      </c>
      <c r="D20" s="2"/>
      <c r="E20" s="2"/>
      <c r="F20" s="2"/>
      <c r="G20" s="2"/>
    </row>
    <row r="21" spans="2:7" x14ac:dyDescent="0.3">
      <c r="B21" t="s">
        <v>23</v>
      </c>
      <c r="E21" s="2"/>
      <c r="F21" s="2"/>
      <c r="G21" s="2">
        <v>10000</v>
      </c>
    </row>
    <row r="22" spans="2:7" x14ac:dyDescent="0.3">
      <c r="B22" t="s">
        <v>24</v>
      </c>
      <c r="C22" s="2"/>
      <c r="D22" s="2"/>
      <c r="E22" s="2"/>
      <c r="F22" s="2"/>
      <c r="G22" s="2">
        <v>300</v>
      </c>
    </row>
    <row r="23" spans="2:7" x14ac:dyDescent="0.3">
      <c r="C23" s="2"/>
      <c r="D23" s="2"/>
      <c r="E23" s="2"/>
      <c r="F23" s="2"/>
      <c r="G23" s="2"/>
    </row>
    <row r="24" spans="2:7" x14ac:dyDescent="0.3">
      <c r="C24" s="2"/>
      <c r="D24" s="2"/>
      <c r="E24" s="2"/>
      <c r="F24" s="2"/>
      <c r="G24" s="2"/>
    </row>
    <row r="25" spans="2:7" x14ac:dyDescent="0.3">
      <c r="B25" s="1" t="s">
        <v>25</v>
      </c>
      <c r="C25" s="1" t="s">
        <v>3</v>
      </c>
      <c r="D25" s="1" t="s">
        <v>4</v>
      </c>
      <c r="E25" s="6"/>
      <c r="F25" s="6"/>
      <c r="G25" s="1" t="s">
        <v>5</v>
      </c>
    </row>
    <row r="26" spans="2:7" x14ac:dyDescent="0.3">
      <c r="C26" s="2"/>
      <c r="D26" s="2"/>
      <c r="E26" s="2"/>
      <c r="F26" s="2"/>
      <c r="G26" s="2"/>
    </row>
    <row r="27" spans="2:7" x14ac:dyDescent="0.3">
      <c r="B27" t="s">
        <v>26</v>
      </c>
      <c r="C27" s="2">
        <v>800</v>
      </c>
      <c r="D27" s="2">
        <v>1500</v>
      </c>
      <c r="E27" s="2"/>
      <c r="F27" s="2"/>
      <c r="G27" s="2">
        <v>1000</v>
      </c>
    </row>
    <row r="28" spans="2:7" x14ac:dyDescent="0.3">
      <c r="B28" t="s">
        <v>27</v>
      </c>
      <c r="C28" s="2">
        <v>4500</v>
      </c>
      <c r="D28" s="2">
        <v>4995</v>
      </c>
      <c r="E28" s="2" t="s">
        <v>28</v>
      </c>
      <c r="F28" s="2"/>
      <c r="G28" s="2">
        <v>4995</v>
      </c>
    </row>
    <row r="29" spans="2:7" x14ac:dyDescent="0.3">
      <c r="B29" t="s">
        <v>15</v>
      </c>
      <c r="C29" s="2">
        <v>0</v>
      </c>
      <c r="D29" s="2"/>
      <c r="E29" s="2"/>
      <c r="F29" s="2"/>
      <c r="G29" s="2">
        <v>0</v>
      </c>
    </row>
    <row r="30" spans="2:7" x14ac:dyDescent="0.3">
      <c r="B30" t="s">
        <v>29</v>
      </c>
      <c r="C30" s="2"/>
      <c r="D30" s="2"/>
      <c r="E30" s="2"/>
      <c r="F30" s="2"/>
      <c r="G30" s="2">
        <v>0</v>
      </c>
    </row>
    <row r="31" spans="2:7" x14ac:dyDescent="0.3">
      <c r="B31" t="s">
        <v>16</v>
      </c>
      <c r="C31" s="2">
        <v>98000</v>
      </c>
      <c r="D31" s="2">
        <v>105400</v>
      </c>
      <c r="E31" s="2" t="s">
        <v>30</v>
      </c>
      <c r="F31" s="2"/>
      <c r="G31" s="2">
        <v>89590</v>
      </c>
    </row>
    <row r="32" spans="2:7" x14ac:dyDescent="0.3">
      <c r="B32" t="s">
        <v>31</v>
      </c>
      <c r="C32" s="2">
        <v>4301</v>
      </c>
      <c r="D32" s="2">
        <v>4301</v>
      </c>
      <c r="E32" s="2" t="s">
        <v>32</v>
      </c>
      <c r="F32" s="2"/>
      <c r="G32" s="2">
        <v>0</v>
      </c>
    </row>
    <row r="33" spans="2:7" x14ac:dyDescent="0.3">
      <c r="B33" t="s">
        <v>33</v>
      </c>
      <c r="C33" s="2"/>
      <c r="D33" s="2"/>
      <c r="E33" s="2"/>
      <c r="F33" s="2"/>
      <c r="G33" s="2">
        <v>0</v>
      </c>
    </row>
    <row r="34" spans="2:7" x14ac:dyDescent="0.3">
      <c r="B34" t="s">
        <v>34</v>
      </c>
      <c r="C34" s="2"/>
      <c r="D34" s="2"/>
      <c r="E34" s="2"/>
      <c r="F34" s="2"/>
      <c r="G34" s="2">
        <v>0</v>
      </c>
    </row>
    <row r="35" spans="2:7" x14ac:dyDescent="0.3">
      <c r="B35" t="s">
        <v>35</v>
      </c>
      <c r="C35" s="2"/>
      <c r="D35" s="2"/>
      <c r="E35" s="2" t="s">
        <v>36</v>
      </c>
      <c r="F35" s="2"/>
      <c r="G35" s="2">
        <f>6072+3386</f>
        <v>9458</v>
      </c>
    </row>
    <row r="36" spans="2:7" ht="15.6" x14ac:dyDescent="0.3">
      <c r="B36" s="7" t="s">
        <v>37</v>
      </c>
      <c r="C36" s="8">
        <v>458860</v>
      </c>
      <c r="D36" s="8">
        <v>539012</v>
      </c>
      <c r="E36" s="8"/>
      <c r="F36" s="8"/>
      <c r="G36" s="9">
        <f>SUM(G9:G17)-SUM(G27:G35)</f>
        <v>545621.80000000005</v>
      </c>
    </row>
    <row r="37" spans="2:7" x14ac:dyDescent="0.3">
      <c r="C37" s="10">
        <f>SUM(C9:C20)-SUM(C27:C35)</f>
        <v>452690</v>
      </c>
      <c r="D37" s="10">
        <f>SUM(D9:D19)-SUM(D27:D35)</f>
        <v>558069</v>
      </c>
      <c r="G37" s="10">
        <f>SUM(G9:G23)-SUM(G27:G35)</f>
        <v>570921.80000000005</v>
      </c>
    </row>
    <row r="39" spans="2:7" x14ac:dyDescent="0.3">
      <c r="D39" s="11">
        <v>699100</v>
      </c>
      <c r="E39" s="7" t="s">
        <v>38</v>
      </c>
      <c r="F39" s="7"/>
      <c r="G39" s="7"/>
    </row>
    <row r="40" spans="2:7" x14ac:dyDescent="0.3">
      <c r="C40" s="2"/>
      <c r="D40" s="2"/>
      <c r="E40" s="2"/>
      <c r="F40" s="2"/>
      <c r="G40" s="2"/>
    </row>
    <row r="41" spans="2:7" x14ac:dyDescent="0.3">
      <c r="C41" s="2"/>
      <c r="D41" s="2">
        <f>D36*20%+D36</f>
        <v>646814.4</v>
      </c>
      <c r="E41" s="2" t="s">
        <v>39</v>
      </c>
      <c r="F41" s="2"/>
      <c r="G41" s="2"/>
    </row>
    <row r="42" spans="2:7" x14ac:dyDescent="0.3">
      <c r="C42" s="2"/>
      <c r="D42" s="2"/>
      <c r="E42" s="2"/>
      <c r="F42" s="2"/>
      <c r="G42" s="2"/>
    </row>
  </sheetData>
  <mergeCells count="2">
    <mergeCell ref="B3:G3"/>
    <mergeCell ref="B5:G5"/>
  </mergeCells>
  <pageMargins left="0.7" right="0.7" top="0.75" bottom="0.75" header="0.3" footer="0.3"/>
  <pageSetup paperSize="9" scale="81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19b53a-44bb-49e6-b274-2c128c7e5e92" xsi:nil="true"/>
    <lcf76f155ced4ddcb4097134ff3c332f xmlns="58a532a0-6323-4af2-97a1-bfc9cbbb9d3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B10E0107E23448933FF165C985F0CC" ma:contentTypeVersion="10" ma:contentTypeDescription="Create a new document." ma:contentTypeScope="" ma:versionID="30927b52c5513484ebc283ce524cffee">
  <xsd:schema xmlns:xsd="http://www.w3.org/2001/XMLSchema" xmlns:xs="http://www.w3.org/2001/XMLSchema" xmlns:p="http://schemas.microsoft.com/office/2006/metadata/properties" xmlns:ns2="58a532a0-6323-4af2-97a1-bfc9cbbb9d3f" xmlns:ns3="e019b53a-44bb-49e6-b274-2c128c7e5e92" targetNamespace="http://schemas.microsoft.com/office/2006/metadata/properties" ma:root="true" ma:fieldsID="854865a6b9af0f673094b1bb111cf286" ns2:_="" ns3:_="">
    <xsd:import namespace="58a532a0-6323-4af2-97a1-bfc9cbbb9d3f"/>
    <xsd:import namespace="e019b53a-44bb-49e6-b274-2c128c7e5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532a0-6323-4af2-97a1-bfc9cbbb9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eaf5cf2-483d-4d59-9249-31cf093afa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19b53a-44bb-49e6-b274-2c128c7e5e9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4aa00cf-9722-4fd0-a5ab-9801a8efb161}" ma:internalName="TaxCatchAll" ma:showField="CatchAllData" ma:web="e019b53a-44bb-49e6-b274-2c128c7e5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A314D7-2AFC-4DA6-8935-2B9569B98754}">
  <ds:schemaRefs>
    <ds:schemaRef ds:uri="http://schemas.microsoft.com/office/2006/metadata/properties"/>
    <ds:schemaRef ds:uri="http://schemas.microsoft.com/office/infopath/2007/PartnerControls"/>
    <ds:schemaRef ds:uri="b43902d3-05d1-488b-a59d-aa1cf2c1110c"/>
    <ds:schemaRef ds:uri="e019b53a-44bb-49e6-b274-2c128c7e5e92"/>
    <ds:schemaRef ds:uri="58a532a0-6323-4af2-97a1-bfc9cbbb9d3f"/>
  </ds:schemaRefs>
</ds:datastoreItem>
</file>

<file path=customXml/itemProps2.xml><?xml version="1.0" encoding="utf-8"?>
<ds:datastoreItem xmlns:ds="http://schemas.openxmlformats.org/officeDocument/2006/customXml" ds:itemID="{05A79810-33E0-4B3F-BAF9-D9C7316341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a532a0-6323-4af2-97a1-bfc9cbbb9d3f"/>
    <ds:schemaRef ds:uri="e019b53a-44bb-49e6-b274-2c128c7e5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BA2AA2-3CE2-4308-8A82-A61D6D6EC2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Bourne</dc:creator>
  <cp:keywords/>
  <dc:description/>
  <cp:lastModifiedBy>Emma Sylvester</cp:lastModifiedBy>
  <cp:revision/>
  <cp:lastPrinted>2025-09-25T17:48:42Z</cp:lastPrinted>
  <dcterms:created xsi:type="dcterms:W3CDTF">2025-01-22T21:20:01Z</dcterms:created>
  <dcterms:modified xsi:type="dcterms:W3CDTF">2026-01-09T15:09:30Z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0x0101004CB10E0107E23448933FF165C985F0CC</vt:lpwstr>
  </property>
  <property fmtid="{D5CDD505-2E9C-101B-9397-08002B2CF9AE}" pid="3" name="Order">
    <vt:r8>3327700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